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"/>
    </mc:Choice>
  </mc:AlternateContent>
  <xr:revisionPtr revIDLastSave="0" documentId="13_ncr:1_{7394372A-F22E-F742-89C3-4C0CF0451A22}" xr6:coauthVersionLast="45" xr6:coauthVersionMax="45" xr10:uidLastSave="{00000000-0000-0000-0000-000000000000}"/>
  <bookViews>
    <workbookView xWindow="0" yWindow="460" windowWidth="33600" windowHeight="18780" xr2:uid="{1FF4411F-9A49-864F-901F-61DF31A1CC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3" i="1" l="1"/>
  <c r="X13" i="1"/>
  <c r="N25" i="1"/>
  <c r="U25" i="1" s="1"/>
  <c r="N26" i="1"/>
  <c r="N27" i="1"/>
  <c r="N28" i="1"/>
  <c r="N29" i="1"/>
  <c r="U29" i="1" s="1"/>
  <c r="N30" i="1"/>
  <c r="N31" i="1"/>
  <c r="N32" i="1"/>
  <c r="N33" i="1"/>
  <c r="U33" i="1" s="1"/>
  <c r="N24" i="1"/>
  <c r="O34" i="1"/>
  <c r="C25" i="1"/>
  <c r="C26" i="1"/>
  <c r="C27" i="1"/>
  <c r="C28" i="1"/>
  <c r="C29" i="1"/>
  <c r="C30" i="1"/>
  <c r="C31" i="1"/>
  <c r="C32" i="1"/>
  <c r="C33" i="1"/>
  <c r="C24" i="1"/>
  <c r="D34" i="1"/>
  <c r="N42" i="1"/>
  <c r="N43" i="1"/>
  <c r="N44" i="1"/>
  <c r="N45" i="1"/>
  <c r="N46" i="1"/>
  <c r="N47" i="1"/>
  <c r="N48" i="1"/>
  <c r="N49" i="1"/>
  <c r="N50" i="1"/>
  <c r="N41" i="1"/>
  <c r="O51" i="1"/>
  <c r="C42" i="1"/>
  <c r="C43" i="1"/>
  <c r="C44" i="1"/>
  <c r="C45" i="1"/>
  <c r="C46" i="1"/>
  <c r="C47" i="1"/>
  <c r="C48" i="1"/>
  <c r="C49" i="1"/>
  <c r="C50" i="1"/>
  <c r="C41" i="1"/>
  <c r="D51" i="1"/>
  <c r="O18" i="1"/>
  <c r="N13" i="1" s="1"/>
  <c r="D18" i="1"/>
  <c r="C10" i="1" s="1"/>
  <c r="T42" i="1"/>
  <c r="T43" i="1"/>
  <c r="T44" i="1"/>
  <c r="U44" i="1" s="1"/>
  <c r="T45" i="1"/>
  <c r="T46" i="1"/>
  <c r="T47" i="1"/>
  <c r="T48" i="1"/>
  <c r="T49" i="1"/>
  <c r="T50" i="1"/>
  <c r="T41" i="1"/>
  <c r="T25" i="1"/>
  <c r="T26" i="1"/>
  <c r="T27" i="1"/>
  <c r="T28" i="1"/>
  <c r="T29" i="1"/>
  <c r="T30" i="1"/>
  <c r="T31" i="1"/>
  <c r="T32" i="1"/>
  <c r="T33" i="1"/>
  <c r="T24" i="1"/>
  <c r="T9" i="1"/>
  <c r="T10" i="1"/>
  <c r="T11" i="1"/>
  <c r="T12" i="1"/>
  <c r="T13" i="1"/>
  <c r="T14" i="1"/>
  <c r="T15" i="1"/>
  <c r="T16" i="1"/>
  <c r="T17" i="1"/>
  <c r="T8" i="1"/>
  <c r="H42" i="1"/>
  <c r="H43" i="1"/>
  <c r="H44" i="1"/>
  <c r="H45" i="1"/>
  <c r="H46" i="1"/>
  <c r="H47" i="1"/>
  <c r="H48" i="1"/>
  <c r="H49" i="1"/>
  <c r="H50" i="1"/>
  <c r="H41" i="1"/>
  <c r="H27" i="1"/>
  <c r="H25" i="1"/>
  <c r="H26" i="1"/>
  <c r="H28" i="1"/>
  <c r="H29" i="1"/>
  <c r="H30" i="1"/>
  <c r="H31" i="1"/>
  <c r="H32" i="1"/>
  <c r="H33" i="1"/>
  <c r="H24" i="1"/>
  <c r="H9" i="1"/>
  <c r="H10" i="1"/>
  <c r="H11" i="1"/>
  <c r="H12" i="1"/>
  <c r="H13" i="1"/>
  <c r="H14" i="1"/>
  <c r="H15" i="1"/>
  <c r="H16" i="1"/>
  <c r="H17" i="1"/>
  <c r="H8" i="1"/>
  <c r="I43" i="1"/>
  <c r="U30" i="1"/>
  <c r="U26" i="1"/>
  <c r="N8" i="1" l="1"/>
  <c r="N17" i="1"/>
  <c r="N15" i="1"/>
  <c r="N14" i="1"/>
  <c r="N12" i="1"/>
  <c r="N11" i="1"/>
  <c r="U11" i="1" s="1"/>
  <c r="N10" i="1"/>
  <c r="U10" i="1" s="1"/>
  <c r="N9" i="1"/>
  <c r="N16" i="1"/>
  <c r="C16" i="1"/>
  <c r="C14" i="1"/>
  <c r="C13" i="1"/>
  <c r="C9" i="1"/>
  <c r="C17" i="1"/>
  <c r="I17" i="1" s="1"/>
  <c r="C15" i="1"/>
  <c r="C12" i="1"/>
  <c r="I12" i="1" s="1"/>
  <c r="C11" i="1"/>
  <c r="I11" i="1" s="1"/>
  <c r="C8" i="1"/>
  <c r="I8" i="1" s="1"/>
  <c r="I41" i="1"/>
  <c r="U42" i="1"/>
  <c r="U46" i="1"/>
  <c r="U41" i="1"/>
  <c r="I47" i="1"/>
  <c r="I49" i="1"/>
  <c r="U24" i="1"/>
  <c r="I25" i="1"/>
  <c r="I33" i="1"/>
  <c r="I27" i="1"/>
  <c r="I29" i="1"/>
  <c r="U50" i="1"/>
  <c r="U27" i="1"/>
  <c r="U47" i="1"/>
  <c r="U49" i="1"/>
  <c r="U31" i="1"/>
  <c r="U45" i="1"/>
  <c r="U28" i="1"/>
  <c r="U48" i="1"/>
  <c r="U43" i="1"/>
  <c r="U32" i="1"/>
  <c r="I45" i="1"/>
  <c r="I31" i="1"/>
  <c r="I24" i="1"/>
  <c r="I44" i="1"/>
  <c r="I26" i="1"/>
  <c r="I48" i="1"/>
  <c r="I30" i="1"/>
  <c r="I42" i="1"/>
  <c r="I46" i="1"/>
  <c r="I28" i="1"/>
  <c r="I50" i="1"/>
  <c r="I32" i="1"/>
  <c r="U8" i="1"/>
  <c r="I9" i="1"/>
  <c r="I10" i="1"/>
  <c r="I15" i="1"/>
  <c r="I16" i="1"/>
  <c r="U16" i="1" l="1"/>
  <c r="U17" i="1"/>
  <c r="U9" i="1"/>
  <c r="U15" i="1"/>
  <c r="U14" i="1"/>
  <c r="U13" i="1"/>
  <c r="U12" i="1"/>
  <c r="I14" i="1"/>
  <c r="I13" i="1"/>
</calcChain>
</file>

<file path=xl/sharedStrings.xml><?xml version="1.0" encoding="utf-8"?>
<sst xmlns="http://schemas.openxmlformats.org/spreadsheetml/2006/main" count="96" uniqueCount="30">
  <si>
    <t>Lane</t>
  </si>
  <si>
    <t>Volume</t>
  </si>
  <si>
    <t>Grid 1 -Free DNA</t>
  </si>
  <si>
    <t>Minus Background</t>
  </si>
  <si>
    <t>Fraction Bound</t>
  </si>
  <si>
    <t>Grid 2 - Bound</t>
  </si>
  <si>
    <t>Grid 3 -Free DNA</t>
  </si>
  <si>
    <t>Grid 4 -Bound</t>
  </si>
  <si>
    <t>N, K136 - K172+Y</t>
  </si>
  <si>
    <t>C2, R179 - R225+Y</t>
  </si>
  <si>
    <t>Gel1.  19.11.12</t>
  </si>
  <si>
    <t>Gel1. 19.11.12</t>
  </si>
  <si>
    <t>Gel2.  19.11.19</t>
  </si>
  <si>
    <t>Gel2. 19.11.19</t>
  </si>
  <si>
    <t>Gel3.  19.11.25</t>
  </si>
  <si>
    <t>Gel3. 19.11.25</t>
  </si>
  <si>
    <t>Area</t>
  </si>
  <si>
    <t>Background</t>
  </si>
  <si>
    <t>Gel1</t>
  </si>
  <si>
    <t>Gel2</t>
  </si>
  <si>
    <t>Gel3</t>
  </si>
  <si>
    <t>N</t>
  </si>
  <si>
    <t>C2</t>
  </si>
  <si>
    <t>Kds</t>
  </si>
  <si>
    <t>N/A</t>
  </si>
  <si>
    <t>STD</t>
  </si>
  <si>
    <t>FINAL Kd</t>
  </si>
  <si>
    <t>Error (+/-)</t>
  </si>
  <si>
    <t>Units</t>
  </si>
  <si>
    <t>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</si>
</sst>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E+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171" fontId="2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5764C-97D1-C846-AACF-BA6133AD27C7}">
  <dimension ref="A2:AF51"/>
  <sheetViews>
    <sheetView tabSelected="1" topLeftCell="D1" zoomScale="81" workbookViewId="0">
      <selection activeCell="Y26" sqref="Y26"/>
    </sheetView>
  </sheetViews>
  <sheetFormatPr baseColWidth="10" defaultRowHeight="16" x14ac:dyDescent="0.2"/>
  <cols>
    <col min="1" max="1" width="22.5" customWidth="1"/>
    <col min="3" max="3" width="20.83203125" customWidth="1"/>
    <col min="4" max="4" width="15.1640625" customWidth="1"/>
    <col min="5" max="5" width="16" customWidth="1"/>
    <col min="8" max="8" width="16.33203125" customWidth="1"/>
    <col min="9" max="9" width="15.5" customWidth="1"/>
    <col min="24" max="24" width="12.33203125" customWidth="1"/>
    <col min="25" max="25" width="12.6640625" bestFit="1" customWidth="1"/>
    <col min="31" max="31" width="16" customWidth="1"/>
    <col min="32" max="32" width="14.83203125" customWidth="1"/>
  </cols>
  <sheetData>
    <row r="2" spans="1:30" x14ac:dyDescent="0.2">
      <c r="A2" s="2" t="s">
        <v>8</v>
      </c>
      <c r="L2" s="2" t="s">
        <v>9</v>
      </c>
    </row>
    <row r="4" spans="1:30" x14ac:dyDescent="0.2">
      <c r="A4" t="s">
        <v>10</v>
      </c>
      <c r="L4" t="s">
        <v>11</v>
      </c>
    </row>
    <row r="5" spans="1:30" x14ac:dyDescent="0.2">
      <c r="A5" t="s">
        <v>2</v>
      </c>
      <c r="F5" t="s">
        <v>5</v>
      </c>
      <c r="L5" t="s">
        <v>6</v>
      </c>
      <c r="R5" t="s">
        <v>7</v>
      </c>
    </row>
    <row r="7" spans="1:30" x14ac:dyDescent="0.2">
      <c r="A7" t="s">
        <v>0</v>
      </c>
      <c r="B7" t="s">
        <v>1</v>
      </c>
      <c r="C7" t="s">
        <v>3</v>
      </c>
      <c r="F7" t="s">
        <v>0</v>
      </c>
      <c r="G7" t="s">
        <v>1</v>
      </c>
      <c r="H7" t="s">
        <v>3</v>
      </c>
      <c r="I7" t="s">
        <v>4</v>
      </c>
      <c r="L7" t="s">
        <v>0</v>
      </c>
      <c r="M7" t="s">
        <v>1</v>
      </c>
      <c r="N7" t="s">
        <v>3</v>
      </c>
      <c r="R7" t="s">
        <v>0</v>
      </c>
      <c r="S7" t="s">
        <v>1</v>
      </c>
      <c r="T7" t="s">
        <v>3</v>
      </c>
      <c r="U7" t="s">
        <v>4</v>
      </c>
      <c r="W7" t="s">
        <v>23</v>
      </c>
      <c r="AA7" s="13"/>
      <c r="AB7" s="5" t="s">
        <v>26</v>
      </c>
      <c r="AC7" s="5" t="s">
        <v>27</v>
      </c>
      <c r="AD7" s="6" t="s">
        <v>28</v>
      </c>
    </row>
    <row r="8" spans="1:30" x14ac:dyDescent="0.2">
      <c r="A8">
        <v>1</v>
      </c>
      <c r="B8">
        <v>4315310</v>
      </c>
      <c r="C8">
        <f>B8-$D$18</f>
        <v>3333229.0909090908</v>
      </c>
      <c r="F8">
        <v>1</v>
      </c>
      <c r="G8">
        <v>1543270</v>
      </c>
      <c r="H8">
        <f>G8-$G$8</f>
        <v>0</v>
      </c>
      <c r="I8">
        <f>H8/(C8+H8)</f>
        <v>0</v>
      </c>
      <c r="L8">
        <v>1</v>
      </c>
      <c r="M8">
        <v>2590569</v>
      </c>
      <c r="N8">
        <f>M8-$O$18</f>
        <v>2496307.1508196723</v>
      </c>
      <c r="R8">
        <v>1</v>
      </c>
      <c r="S8">
        <v>189352</v>
      </c>
      <c r="T8">
        <f>S8-$S$10</f>
        <v>5058</v>
      </c>
      <c r="U8">
        <f>T8/(N8+T8)</f>
        <v>2.0220958136969902E-3</v>
      </c>
      <c r="X8" t="s">
        <v>21</v>
      </c>
      <c r="Y8" t="s">
        <v>22</v>
      </c>
      <c r="AA8" s="7"/>
      <c r="AB8" s="8"/>
      <c r="AC8" s="8"/>
      <c r="AD8" s="9"/>
    </row>
    <row r="9" spans="1:30" x14ac:dyDescent="0.2">
      <c r="A9">
        <v>2</v>
      </c>
      <c r="B9">
        <v>4458424</v>
      </c>
      <c r="C9">
        <f t="shared" ref="C9:C17" si="0">B9-$D$18</f>
        <v>3476343.0909090908</v>
      </c>
      <c r="F9">
        <v>2</v>
      </c>
      <c r="G9">
        <v>1686424</v>
      </c>
      <c r="H9">
        <f t="shared" ref="H9:H18" si="1">G9-$G$8</f>
        <v>143154</v>
      </c>
      <c r="I9">
        <f t="shared" ref="I9:I18" si="2">H9/(C9+H9)</f>
        <v>3.9550798468536617E-2</v>
      </c>
      <c r="L9">
        <v>2</v>
      </c>
      <c r="M9">
        <v>2703154</v>
      </c>
      <c r="N9">
        <f t="shared" ref="N9:N17" si="3">M9-$O$18</f>
        <v>2608892.1508196723</v>
      </c>
      <c r="R9">
        <v>2</v>
      </c>
      <c r="S9">
        <v>191681</v>
      </c>
      <c r="T9">
        <f t="shared" ref="T9:T18" si="4">S9-$S$10</f>
        <v>7387</v>
      </c>
      <c r="U9">
        <f t="shared" ref="U9:U18" si="5">T9/(N9+T9)</f>
        <v>2.8234754680843883E-3</v>
      </c>
      <c r="W9" t="s">
        <v>18</v>
      </c>
      <c r="X9" t="s">
        <v>24</v>
      </c>
      <c r="Y9" t="s">
        <v>24</v>
      </c>
      <c r="AA9" s="7" t="s">
        <v>21</v>
      </c>
      <c r="AB9" s="8">
        <v>1</v>
      </c>
      <c r="AC9" s="8">
        <v>1</v>
      </c>
      <c r="AD9" s="9" t="s">
        <v>29</v>
      </c>
    </row>
    <row r="10" spans="1:30" x14ac:dyDescent="0.2">
      <c r="A10">
        <v>3</v>
      </c>
      <c r="B10">
        <v>4726834</v>
      </c>
      <c r="C10">
        <f t="shared" si="0"/>
        <v>3744753.0909090908</v>
      </c>
      <c r="F10">
        <v>3</v>
      </c>
      <c r="G10">
        <v>1820743</v>
      </c>
      <c r="H10">
        <f t="shared" si="1"/>
        <v>277473</v>
      </c>
      <c r="I10">
        <f t="shared" si="2"/>
        <v>6.8984933648343585E-2</v>
      </c>
      <c r="L10">
        <v>3</v>
      </c>
      <c r="M10">
        <v>2710652</v>
      </c>
      <c r="N10">
        <f t="shared" si="3"/>
        <v>2616390.1508196723</v>
      </c>
      <c r="R10">
        <v>3</v>
      </c>
      <c r="S10">
        <v>184294</v>
      </c>
      <c r="T10">
        <f t="shared" si="4"/>
        <v>0</v>
      </c>
      <c r="U10">
        <f t="shared" si="5"/>
        <v>0</v>
      </c>
      <c r="W10" t="s">
        <v>19</v>
      </c>
      <c r="X10" s="4">
        <v>2.216E-6</v>
      </c>
      <c r="Y10" s="3">
        <v>1.111E-6</v>
      </c>
      <c r="AA10" s="10" t="s">
        <v>22</v>
      </c>
      <c r="AB10" s="11">
        <v>0.9</v>
      </c>
      <c r="AC10" s="11">
        <v>0.2</v>
      </c>
      <c r="AD10" s="12" t="s">
        <v>29</v>
      </c>
    </row>
    <row r="11" spans="1:30" x14ac:dyDescent="0.2">
      <c r="A11">
        <v>4</v>
      </c>
      <c r="B11">
        <v>4629072</v>
      </c>
      <c r="C11">
        <f t="shared" si="0"/>
        <v>3646991.0909090908</v>
      </c>
      <c r="F11">
        <v>4</v>
      </c>
      <c r="G11">
        <v>1945648</v>
      </c>
      <c r="H11">
        <f t="shared" si="1"/>
        <v>402378</v>
      </c>
      <c r="I11">
        <f t="shared" si="2"/>
        <v>9.9368072153103087E-2</v>
      </c>
      <c r="L11">
        <v>4</v>
      </c>
      <c r="M11">
        <v>2764881</v>
      </c>
      <c r="N11">
        <f t="shared" si="3"/>
        <v>2670619.1508196723</v>
      </c>
      <c r="R11">
        <v>4</v>
      </c>
      <c r="S11">
        <v>192111</v>
      </c>
      <c r="T11">
        <f t="shared" si="4"/>
        <v>7817</v>
      </c>
      <c r="U11">
        <f t="shared" si="5"/>
        <v>2.9184940613976524E-3</v>
      </c>
      <c r="W11" t="s">
        <v>20</v>
      </c>
      <c r="X11" s="3">
        <v>6.0589999999999999E-7</v>
      </c>
      <c r="Y11" s="3">
        <v>8.5580000000000003E-7</v>
      </c>
    </row>
    <row r="12" spans="1:30" x14ac:dyDescent="0.2">
      <c r="A12">
        <v>5</v>
      </c>
      <c r="B12">
        <v>4784886</v>
      </c>
      <c r="C12">
        <f t="shared" si="0"/>
        <v>3802805.0909090908</v>
      </c>
      <c r="F12">
        <v>5</v>
      </c>
      <c r="G12">
        <v>2103306</v>
      </c>
      <c r="H12">
        <f t="shared" si="1"/>
        <v>560036</v>
      </c>
      <c r="I12">
        <f t="shared" si="2"/>
        <v>0.1283649778505466</v>
      </c>
      <c r="L12">
        <v>5</v>
      </c>
      <c r="M12">
        <v>2523171</v>
      </c>
      <c r="N12">
        <f t="shared" si="3"/>
        <v>2428909.1508196723</v>
      </c>
      <c r="R12">
        <v>5</v>
      </c>
      <c r="S12">
        <v>215706</v>
      </c>
      <c r="T12">
        <f t="shared" si="4"/>
        <v>31412</v>
      </c>
      <c r="U12">
        <f t="shared" si="5"/>
        <v>1.2767438913222724E-2</v>
      </c>
    </row>
    <row r="13" spans="1:30" x14ac:dyDescent="0.2">
      <c r="A13">
        <v>6</v>
      </c>
      <c r="B13">
        <v>4589954</v>
      </c>
      <c r="C13">
        <f t="shared" si="0"/>
        <v>3607873.0909090908</v>
      </c>
      <c r="F13">
        <v>6</v>
      </c>
      <c r="G13">
        <v>2251647</v>
      </c>
      <c r="H13">
        <f t="shared" si="1"/>
        <v>708377</v>
      </c>
      <c r="I13">
        <f t="shared" si="2"/>
        <v>0.16411861803188546</v>
      </c>
      <c r="L13">
        <v>6</v>
      </c>
      <c r="M13">
        <v>2299273</v>
      </c>
      <c r="N13">
        <f t="shared" si="3"/>
        <v>2205011.1508196723</v>
      </c>
      <c r="R13">
        <v>6</v>
      </c>
      <c r="S13">
        <v>267795</v>
      </c>
      <c r="T13">
        <f t="shared" si="4"/>
        <v>83501</v>
      </c>
      <c r="U13">
        <f t="shared" si="5"/>
        <v>3.6487024973886457E-2</v>
      </c>
      <c r="W13" t="s">
        <v>25</v>
      </c>
      <c r="X13">
        <f>STDEV(X10:X11)</f>
        <v>1.1385126283884602E-6</v>
      </c>
      <c r="Y13">
        <f>STDEV(Y10:Y11)</f>
        <v>1.8045365055880692E-7</v>
      </c>
    </row>
    <row r="14" spans="1:30" x14ac:dyDescent="0.2">
      <c r="A14">
        <v>7</v>
      </c>
      <c r="B14">
        <v>4717206</v>
      </c>
      <c r="C14">
        <f t="shared" si="0"/>
        <v>3735125.0909090908</v>
      </c>
      <c r="F14">
        <v>7</v>
      </c>
      <c r="G14">
        <v>2720630</v>
      </c>
      <c r="H14">
        <f t="shared" si="1"/>
        <v>1177360</v>
      </c>
      <c r="I14">
        <f t="shared" si="2"/>
        <v>0.23966688513290144</v>
      </c>
      <c r="L14">
        <v>7</v>
      </c>
      <c r="M14">
        <v>1914053</v>
      </c>
      <c r="N14">
        <f t="shared" si="3"/>
        <v>1819791.150819672</v>
      </c>
      <c r="R14">
        <v>7</v>
      </c>
      <c r="S14">
        <v>538541</v>
      </c>
      <c r="T14">
        <f t="shared" si="4"/>
        <v>354247</v>
      </c>
      <c r="U14">
        <f t="shared" si="5"/>
        <v>0.16294424266034113</v>
      </c>
    </row>
    <row r="15" spans="1:30" x14ac:dyDescent="0.2">
      <c r="A15">
        <v>8</v>
      </c>
      <c r="B15">
        <v>4370089</v>
      </c>
      <c r="C15">
        <f t="shared" si="0"/>
        <v>3388008.0909090908</v>
      </c>
      <c r="F15">
        <v>8</v>
      </c>
      <c r="G15">
        <v>3119741</v>
      </c>
      <c r="H15">
        <f t="shared" si="1"/>
        <v>1576471</v>
      </c>
      <c r="I15">
        <f t="shared" si="2"/>
        <v>0.31755013388752495</v>
      </c>
      <c r="L15">
        <v>8</v>
      </c>
      <c r="M15">
        <v>2108704</v>
      </c>
      <c r="N15">
        <f t="shared" si="3"/>
        <v>2014442.150819672</v>
      </c>
      <c r="R15">
        <v>8</v>
      </c>
      <c r="S15">
        <v>317061</v>
      </c>
      <c r="T15">
        <f t="shared" si="4"/>
        <v>132767</v>
      </c>
      <c r="U15">
        <f t="shared" si="5"/>
        <v>6.1832355711281192E-2</v>
      </c>
    </row>
    <row r="16" spans="1:30" x14ac:dyDescent="0.2">
      <c r="A16">
        <v>9</v>
      </c>
      <c r="B16">
        <v>3974090</v>
      </c>
      <c r="C16">
        <f t="shared" si="0"/>
        <v>2992009.0909090908</v>
      </c>
      <c r="F16">
        <v>9</v>
      </c>
      <c r="G16">
        <v>3725815</v>
      </c>
      <c r="H16">
        <f t="shared" si="1"/>
        <v>2182545</v>
      </c>
      <c r="I16">
        <f t="shared" si="2"/>
        <v>0.42178416954504383</v>
      </c>
      <c r="L16">
        <v>9</v>
      </c>
      <c r="M16">
        <v>1502824</v>
      </c>
      <c r="N16">
        <f t="shared" si="3"/>
        <v>1408562.150819672</v>
      </c>
      <c r="R16">
        <v>9</v>
      </c>
      <c r="S16">
        <v>664810</v>
      </c>
      <c r="T16">
        <f t="shared" si="4"/>
        <v>480516</v>
      </c>
      <c r="U16">
        <f t="shared" si="5"/>
        <v>0.25436533676042139</v>
      </c>
    </row>
    <row r="17" spans="1:32" x14ac:dyDescent="0.2">
      <c r="A17">
        <v>10</v>
      </c>
      <c r="B17">
        <v>3999356</v>
      </c>
      <c r="C17">
        <f t="shared" si="0"/>
        <v>3017275.0909090908</v>
      </c>
      <c r="F17">
        <v>10</v>
      </c>
      <c r="G17">
        <v>3880841</v>
      </c>
      <c r="H17">
        <f t="shared" si="1"/>
        <v>2337571</v>
      </c>
      <c r="I17">
        <f t="shared" si="2"/>
        <v>0.43653374164543934</v>
      </c>
      <c r="L17">
        <v>10</v>
      </c>
      <c r="M17">
        <v>1423560</v>
      </c>
      <c r="N17">
        <f t="shared" si="3"/>
        <v>1329298.150819672</v>
      </c>
      <c r="R17">
        <v>10</v>
      </c>
      <c r="S17">
        <v>785883</v>
      </c>
      <c r="T17">
        <f t="shared" si="4"/>
        <v>601589</v>
      </c>
      <c r="U17">
        <f t="shared" si="5"/>
        <v>0.31156093184659817</v>
      </c>
    </row>
    <row r="18" spans="1:32" x14ac:dyDescent="0.2">
      <c r="A18" t="s">
        <v>16</v>
      </c>
      <c r="B18">
        <v>1680</v>
      </c>
      <c r="C18" t="s">
        <v>17</v>
      </c>
      <c r="D18">
        <f>G8/G18*B18</f>
        <v>982080.90909090918</v>
      </c>
      <c r="F18" t="s">
        <v>16</v>
      </c>
      <c r="G18">
        <v>2640</v>
      </c>
      <c r="L18" t="s">
        <v>16</v>
      </c>
      <c r="M18">
        <v>1248</v>
      </c>
      <c r="N18" t="s">
        <v>17</v>
      </c>
      <c r="O18">
        <f>S10/S18*M18</f>
        <v>94261.849180327859</v>
      </c>
      <c r="R18" t="s">
        <v>16</v>
      </c>
      <c r="S18">
        <v>2440</v>
      </c>
    </row>
    <row r="20" spans="1:32" x14ac:dyDescent="0.2">
      <c r="A20" t="s">
        <v>12</v>
      </c>
      <c r="L20" t="s">
        <v>13</v>
      </c>
      <c r="AF20" s="1"/>
    </row>
    <row r="21" spans="1:32" x14ac:dyDescent="0.2">
      <c r="A21" t="s">
        <v>2</v>
      </c>
      <c r="F21" t="s">
        <v>5</v>
      </c>
      <c r="L21" t="s">
        <v>6</v>
      </c>
      <c r="R21" t="s">
        <v>7</v>
      </c>
      <c r="AF21" s="1"/>
    </row>
    <row r="22" spans="1:32" x14ac:dyDescent="0.2">
      <c r="AF22" s="1"/>
    </row>
    <row r="23" spans="1:32" x14ac:dyDescent="0.2">
      <c r="A23" t="s">
        <v>0</v>
      </c>
      <c r="B23" t="s">
        <v>1</v>
      </c>
      <c r="C23" t="s">
        <v>3</v>
      </c>
      <c r="F23" t="s">
        <v>0</v>
      </c>
      <c r="G23" t="s">
        <v>1</v>
      </c>
      <c r="H23" t="s">
        <v>3</v>
      </c>
      <c r="I23" t="s">
        <v>4</v>
      </c>
      <c r="L23" t="s">
        <v>0</v>
      </c>
      <c r="M23" t="s">
        <v>1</v>
      </c>
      <c r="N23" t="s">
        <v>3</v>
      </c>
      <c r="R23" t="s">
        <v>0</v>
      </c>
      <c r="S23" t="s">
        <v>1</v>
      </c>
      <c r="T23" t="s">
        <v>3</v>
      </c>
      <c r="U23" t="s">
        <v>4</v>
      </c>
    </row>
    <row r="24" spans="1:32" x14ac:dyDescent="0.2">
      <c r="A24">
        <v>1</v>
      </c>
      <c r="B24">
        <v>2656427</v>
      </c>
      <c r="C24">
        <f>B24-$D$34</f>
        <v>2594730.5105633801</v>
      </c>
      <c r="F24">
        <v>1</v>
      </c>
      <c r="G24">
        <v>149759</v>
      </c>
      <c r="H24">
        <f>G24-$G$24</f>
        <v>0</v>
      </c>
      <c r="I24">
        <f>H24/(C24+H24)</f>
        <v>0</v>
      </c>
      <c r="L24">
        <v>1</v>
      </c>
      <c r="M24">
        <v>3224703</v>
      </c>
      <c r="N24">
        <f>M24-$O$34</f>
        <v>3103142.6428571427</v>
      </c>
      <c r="R24">
        <v>1</v>
      </c>
      <c r="S24">
        <v>340369</v>
      </c>
      <c r="T24">
        <f>S24-$S$24</f>
        <v>0</v>
      </c>
      <c r="U24">
        <f>T24/(N24+T24)</f>
        <v>0</v>
      </c>
    </row>
    <row r="25" spans="1:32" x14ac:dyDescent="0.2">
      <c r="A25">
        <v>2</v>
      </c>
      <c r="B25">
        <v>1275915</v>
      </c>
      <c r="C25">
        <f t="shared" ref="C25:C33" si="6">B25-$D$34</f>
        <v>1214218.5105633803</v>
      </c>
      <c r="F25">
        <v>2</v>
      </c>
      <c r="G25">
        <v>704343</v>
      </c>
      <c r="H25">
        <f t="shared" ref="H25:H33" si="7">G25-$G$24</f>
        <v>554584</v>
      </c>
      <c r="I25">
        <f t="shared" ref="I25:I33" si="8">H25/(C25+H25)</f>
        <v>0.31353641612785804</v>
      </c>
      <c r="L25">
        <v>2</v>
      </c>
      <c r="M25">
        <v>1987917</v>
      </c>
      <c r="N25">
        <f t="shared" ref="N25:N33" si="9">M25-$O$34</f>
        <v>1866356.642857143</v>
      </c>
      <c r="R25">
        <v>2</v>
      </c>
      <c r="S25">
        <v>1330747</v>
      </c>
      <c r="T25">
        <f t="shared" ref="T25:T33" si="10">S25-$S$24</f>
        <v>990378</v>
      </c>
      <c r="U25">
        <f t="shared" ref="U25:U33" si="11">T25/(N25+T25)</f>
        <v>0.34668183216677084</v>
      </c>
    </row>
    <row r="26" spans="1:32" x14ac:dyDescent="0.2">
      <c r="A26">
        <v>3</v>
      </c>
      <c r="B26">
        <v>1168054</v>
      </c>
      <c r="C26">
        <f t="shared" si="6"/>
        <v>1106357.5105633803</v>
      </c>
      <c r="F26">
        <v>3</v>
      </c>
      <c r="G26">
        <v>990144</v>
      </c>
      <c r="H26">
        <f t="shared" si="7"/>
        <v>840385</v>
      </c>
      <c r="I26">
        <f t="shared" si="8"/>
        <v>0.43168780433977144</v>
      </c>
      <c r="L26">
        <v>3</v>
      </c>
      <c r="M26">
        <v>1603837</v>
      </c>
      <c r="N26">
        <f t="shared" si="9"/>
        <v>1482276.642857143</v>
      </c>
      <c r="R26">
        <v>3</v>
      </c>
      <c r="S26">
        <v>1485646</v>
      </c>
      <c r="T26">
        <f t="shared" si="10"/>
        <v>1145277</v>
      </c>
      <c r="U26">
        <f t="shared" si="11"/>
        <v>0.43587197662486221</v>
      </c>
    </row>
    <row r="27" spans="1:32" x14ac:dyDescent="0.2">
      <c r="A27">
        <v>4</v>
      </c>
      <c r="B27">
        <v>891255</v>
      </c>
      <c r="C27">
        <f t="shared" si="6"/>
        <v>829558.51056338032</v>
      </c>
      <c r="F27">
        <v>4</v>
      </c>
      <c r="G27">
        <v>962853</v>
      </c>
      <c r="H27">
        <f>G27-$G$24</f>
        <v>813094</v>
      </c>
      <c r="I27">
        <f t="shared" si="8"/>
        <v>0.4949884377683344</v>
      </c>
      <c r="L27">
        <v>4</v>
      </c>
      <c r="M27">
        <v>1210948</v>
      </c>
      <c r="N27">
        <f t="shared" si="9"/>
        <v>1089387.642857143</v>
      </c>
      <c r="R27">
        <v>4</v>
      </c>
      <c r="S27">
        <v>1735786</v>
      </c>
      <c r="T27">
        <f t="shared" si="10"/>
        <v>1395417</v>
      </c>
      <c r="U27">
        <f t="shared" si="11"/>
        <v>0.5615801644653583</v>
      </c>
    </row>
    <row r="28" spans="1:32" x14ac:dyDescent="0.2">
      <c r="A28">
        <v>5</v>
      </c>
      <c r="B28">
        <v>684232</v>
      </c>
      <c r="C28">
        <f t="shared" si="6"/>
        <v>622535.51056338032</v>
      </c>
      <c r="F28">
        <v>5</v>
      </c>
      <c r="G28">
        <v>1037657</v>
      </c>
      <c r="H28">
        <f t="shared" si="7"/>
        <v>887898</v>
      </c>
      <c r="I28">
        <f t="shared" si="8"/>
        <v>0.58784315482302874</v>
      </c>
      <c r="L28">
        <v>5</v>
      </c>
      <c r="M28">
        <v>1145726</v>
      </c>
      <c r="N28">
        <f t="shared" si="9"/>
        <v>1024165.6428571428</v>
      </c>
      <c r="R28">
        <v>5</v>
      </c>
      <c r="S28">
        <v>1551251</v>
      </c>
      <c r="T28">
        <f t="shared" si="10"/>
        <v>1210882</v>
      </c>
      <c r="U28">
        <f t="shared" si="11"/>
        <v>0.54177010672223769</v>
      </c>
    </row>
    <row r="29" spans="1:32" x14ac:dyDescent="0.2">
      <c r="A29">
        <v>6</v>
      </c>
      <c r="B29">
        <v>705326</v>
      </c>
      <c r="C29">
        <f t="shared" si="6"/>
        <v>643629.51056338032</v>
      </c>
      <c r="F29">
        <v>6</v>
      </c>
      <c r="G29">
        <v>1230770</v>
      </c>
      <c r="H29">
        <f t="shared" si="7"/>
        <v>1081011</v>
      </c>
      <c r="I29">
        <f t="shared" si="8"/>
        <v>0.62680366915820107</v>
      </c>
      <c r="L29">
        <v>6</v>
      </c>
      <c r="M29">
        <v>1014402</v>
      </c>
      <c r="N29">
        <f t="shared" si="9"/>
        <v>892841.64285714284</v>
      </c>
      <c r="R29">
        <v>6</v>
      </c>
      <c r="S29">
        <v>1620620</v>
      </c>
      <c r="T29">
        <f t="shared" si="10"/>
        <v>1280251</v>
      </c>
      <c r="U29">
        <f t="shared" si="11"/>
        <v>0.58913779134457389</v>
      </c>
    </row>
    <row r="30" spans="1:32" x14ac:dyDescent="0.2">
      <c r="A30">
        <v>7</v>
      </c>
      <c r="B30">
        <v>470320</v>
      </c>
      <c r="C30">
        <f t="shared" si="6"/>
        <v>408623.51056338026</v>
      </c>
      <c r="F30">
        <v>7</v>
      </c>
      <c r="G30">
        <v>1100031</v>
      </c>
      <c r="H30">
        <f t="shared" si="7"/>
        <v>950272</v>
      </c>
      <c r="I30">
        <f t="shared" si="8"/>
        <v>0.69929732831778191</v>
      </c>
      <c r="L30">
        <v>7</v>
      </c>
      <c r="M30">
        <v>823737</v>
      </c>
      <c r="N30">
        <f t="shared" si="9"/>
        <v>702176.64285714284</v>
      </c>
      <c r="R30">
        <v>7</v>
      </c>
      <c r="S30">
        <v>1893300</v>
      </c>
      <c r="T30">
        <f t="shared" si="10"/>
        <v>1552931</v>
      </c>
      <c r="U30">
        <f t="shared" si="11"/>
        <v>0.68862832553415965</v>
      </c>
    </row>
    <row r="31" spans="1:32" x14ac:dyDescent="0.2">
      <c r="A31">
        <v>8</v>
      </c>
      <c r="B31">
        <v>364249</v>
      </c>
      <c r="C31">
        <f t="shared" si="6"/>
        <v>302552.51056338026</v>
      </c>
      <c r="F31">
        <v>8</v>
      </c>
      <c r="G31">
        <v>1283750</v>
      </c>
      <c r="H31">
        <f t="shared" si="7"/>
        <v>1133991</v>
      </c>
      <c r="I31">
        <f t="shared" si="8"/>
        <v>0.78938855082452331</v>
      </c>
      <c r="L31">
        <v>8</v>
      </c>
      <c r="M31">
        <v>629179</v>
      </c>
      <c r="N31">
        <f t="shared" si="9"/>
        <v>507618.64285714284</v>
      </c>
      <c r="R31">
        <v>8</v>
      </c>
      <c r="S31">
        <v>1593233</v>
      </c>
      <c r="T31">
        <f t="shared" si="10"/>
        <v>1252864</v>
      </c>
      <c r="U31">
        <f t="shared" si="11"/>
        <v>0.71165938788620353</v>
      </c>
    </row>
    <row r="32" spans="1:32" x14ac:dyDescent="0.2">
      <c r="A32">
        <v>9</v>
      </c>
      <c r="B32">
        <v>282429</v>
      </c>
      <c r="C32">
        <f t="shared" si="6"/>
        <v>220732.51056338029</v>
      </c>
      <c r="F32">
        <v>9</v>
      </c>
      <c r="G32">
        <v>1413274</v>
      </c>
      <c r="H32">
        <f t="shared" si="7"/>
        <v>1263515</v>
      </c>
      <c r="I32">
        <f t="shared" si="8"/>
        <v>0.85128321995325684</v>
      </c>
      <c r="L32">
        <v>9</v>
      </c>
      <c r="M32">
        <v>554545</v>
      </c>
      <c r="N32">
        <f t="shared" si="9"/>
        <v>432984.64285714284</v>
      </c>
      <c r="R32">
        <v>9</v>
      </c>
      <c r="S32">
        <v>1823106</v>
      </c>
      <c r="T32">
        <f t="shared" si="10"/>
        <v>1482737</v>
      </c>
      <c r="U32">
        <f t="shared" si="11"/>
        <v>0.77398353019002208</v>
      </c>
    </row>
    <row r="33" spans="1:21" x14ac:dyDescent="0.2">
      <c r="A33">
        <v>10</v>
      </c>
      <c r="B33">
        <v>157947</v>
      </c>
      <c r="C33">
        <f t="shared" si="6"/>
        <v>96250.510563380289</v>
      </c>
      <c r="F33">
        <v>10</v>
      </c>
      <c r="G33">
        <v>1367988</v>
      </c>
      <c r="H33">
        <f t="shared" si="7"/>
        <v>1218229</v>
      </c>
      <c r="I33">
        <f t="shared" si="8"/>
        <v>0.92677671291952834</v>
      </c>
      <c r="L33">
        <v>10</v>
      </c>
      <c r="M33">
        <v>385486</v>
      </c>
      <c r="N33">
        <f t="shared" si="9"/>
        <v>263925.64285714284</v>
      </c>
      <c r="R33">
        <v>10</v>
      </c>
      <c r="S33">
        <v>1527330</v>
      </c>
      <c r="T33">
        <f t="shared" si="10"/>
        <v>1186961</v>
      </c>
      <c r="U33">
        <f t="shared" si="11"/>
        <v>0.81809354703451542</v>
      </c>
    </row>
    <row r="34" spans="1:21" x14ac:dyDescent="0.2">
      <c r="A34" t="s">
        <v>16</v>
      </c>
      <c r="B34">
        <v>1170</v>
      </c>
      <c r="C34" t="s">
        <v>17</v>
      </c>
      <c r="D34">
        <f>G24/G34*B34</f>
        <v>61696.489436619719</v>
      </c>
      <c r="F34" t="s">
        <v>16</v>
      </c>
      <c r="G34">
        <v>2840</v>
      </c>
      <c r="L34" t="s">
        <v>16</v>
      </c>
      <c r="M34">
        <v>1200</v>
      </c>
      <c r="N34" t="s">
        <v>17</v>
      </c>
      <c r="O34">
        <f>S24/S34*M34</f>
        <v>121560.35714285714</v>
      </c>
      <c r="R34" t="s">
        <v>16</v>
      </c>
      <c r="S34">
        <v>3360</v>
      </c>
    </row>
    <row r="37" spans="1:21" x14ac:dyDescent="0.2">
      <c r="A37" t="s">
        <v>14</v>
      </c>
      <c r="L37" t="s">
        <v>15</v>
      </c>
    </row>
    <row r="38" spans="1:21" x14ac:dyDescent="0.2">
      <c r="A38" t="s">
        <v>2</v>
      </c>
      <c r="F38" t="s">
        <v>5</v>
      </c>
      <c r="L38" t="s">
        <v>6</v>
      </c>
      <c r="R38" t="s">
        <v>7</v>
      </c>
    </row>
    <row r="40" spans="1:21" x14ac:dyDescent="0.2">
      <c r="A40" t="s">
        <v>0</v>
      </c>
      <c r="B40" t="s">
        <v>1</v>
      </c>
      <c r="C40" t="s">
        <v>3</v>
      </c>
      <c r="F40" t="s">
        <v>0</v>
      </c>
      <c r="G40" t="s">
        <v>1</v>
      </c>
      <c r="H40" t="s">
        <v>3</v>
      </c>
      <c r="I40" t="s">
        <v>4</v>
      </c>
      <c r="L40" t="s">
        <v>0</v>
      </c>
      <c r="M40" t="s">
        <v>1</v>
      </c>
      <c r="N40" t="s">
        <v>3</v>
      </c>
      <c r="R40" t="s">
        <v>0</v>
      </c>
      <c r="S40" t="s">
        <v>1</v>
      </c>
      <c r="T40" t="s">
        <v>3</v>
      </c>
      <c r="U40" t="s">
        <v>4</v>
      </c>
    </row>
    <row r="41" spans="1:21" x14ac:dyDescent="0.2">
      <c r="A41">
        <v>1</v>
      </c>
      <c r="B41">
        <v>3726278</v>
      </c>
      <c r="C41">
        <f>B41-$D$51</f>
        <v>3281629.9888888891</v>
      </c>
      <c r="F41">
        <v>1</v>
      </c>
      <c r="G41">
        <v>1739927</v>
      </c>
      <c r="H41">
        <f>G41-$G$41</f>
        <v>0</v>
      </c>
      <c r="I41">
        <f>H41/(C41+H41)</f>
        <v>0</v>
      </c>
      <c r="L41">
        <v>1</v>
      </c>
      <c r="M41">
        <v>3543758</v>
      </c>
      <c r="N41">
        <f>M41-$O$51</f>
        <v>3451404.3855421687</v>
      </c>
      <c r="R41">
        <v>1</v>
      </c>
      <c r="S41">
        <v>348425</v>
      </c>
      <c r="T41">
        <f>S41-$S$41</f>
        <v>0</v>
      </c>
      <c r="U41">
        <f>T41/(N41+T41)</f>
        <v>0</v>
      </c>
    </row>
    <row r="42" spans="1:21" x14ac:dyDescent="0.2">
      <c r="A42">
        <v>2</v>
      </c>
      <c r="B42">
        <v>2361906</v>
      </c>
      <c r="C42">
        <f t="shared" ref="C42:C50" si="12">B42-$D$51</f>
        <v>1917257.9888888889</v>
      </c>
      <c r="F42">
        <v>2</v>
      </c>
      <c r="G42">
        <v>3094109</v>
      </c>
      <c r="H42">
        <f t="shared" ref="H42:H50" si="13">G42-$G$41</f>
        <v>1354182</v>
      </c>
      <c r="I42">
        <f t="shared" ref="I42:I50" si="14">H42/(C42+H42)</f>
        <v>0.41394065139490277</v>
      </c>
      <c r="L42">
        <v>2</v>
      </c>
      <c r="M42">
        <v>2119997</v>
      </c>
      <c r="N42">
        <f t="shared" ref="N42:N50" si="15">M42-$O$51</f>
        <v>2027643.3855421687</v>
      </c>
      <c r="R42">
        <v>2</v>
      </c>
      <c r="S42">
        <v>1494899</v>
      </c>
      <c r="T42">
        <f t="shared" ref="T42:T50" si="16">S42-$S$41</f>
        <v>1146474</v>
      </c>
      <c r="U42">
        <f t="shared" ref="U42:U50" si="17">T42/(N42+T42)</f>
        <v>0.36119458127859111</v>
      </c>
    </row>
    <row r="43" spans="1:21" x14ac:dyDescent="0.2">
      <c r="A43">
        <v>3</v>
      </c>
      <c r="B43">
        <v>1958888</v>
      </c>
      <c r="C43">
        <f t="shared" si="12"/>
        <v>1514239.9888888889</v>
      </c>
      <c r="F43">
        <v>3</v>
      </c>
      <c r="G43">
        <v>3581428</v>
      </c>
      <c r="H43">
        <f t="shared" si="13"/>
        <v>1841501</v>
      </c>
      <c r="I43">
        <f t="shared" si="14"/>
        <v>0.54876136331658154</v>
      </c>
      <c r="L43">
        <v>3</v>
      </c>
      <c r="M43">
        <v>1706838</v>
      </c>
      <c r="N43">
        <f t="shared" si="15"/>
        <v>1614484.3855421687</v>
      </c>
      <c r="R43">
        <v>3</v>
      </c>
      <c r="S43">
        <v>1820361</v>
      </c>
      <c r="T43">
        <f t="shared" si="16"/>
        <v>1471936</v>
      </c>
      <c r="U43">
        <f t="shared" si="17"/>
        <v>0.476907166274252</v>
      </c>
    </row>
    <row r="44" spans="1:21" x14ac:dyDescent="0.2">
      <c r="A44">
        <v>4</v>
      </c>
      <c r="B44">
        <v>1580138</v>
      </c>
      <c r="C44">
        <f t="shared" si="12"/>
        <v>1135489.9888888889</v>
      </c>
      <c r="F44">
        <v>4</v>
      </c>
      <c r="G44">
        <v>3980290</v>
      </c>
      <c r="H44">
        <f t="shared" si="13"/>
        <v>2240363</v>
      </c>
      <c r="I44">
        <f t="shared" si="14"/>
        <v>0.66364353168630774</v>
      </c>
      <c r="L44">
        <v>4</v>
      </c>
      <c r="M44">
        <v>1249920</v>
      </c>
      <c r="N44">
        <f t="shared" si="15"/>
        <v>1157566.3855421687</v>
      </c>
      <c r="R44">
        <v>4</v>
      </c>
      <c r="S44">
        <v>2152354</v>
      </c>
      <c r="T44">
        <f t="shared" si="16"/>
        <v>1803929</v>
      </c>
      <c r="U44">
        <f t="shared" si="17"/>
        <v>0.60912774296616035</v>
      </c>
    </row>
    <row r="45" spans="1:21" x14ac:dyDescent="0.2">
      <c r="A45">
        <v>5</v>
      </c>
      <c r="B45">
        <v>1482627</v>
      </c>
      <c r="C45">
        <f t="shared" si="12"/>
        <v>1037978.9888888889</v>
      </c>
      <c r="F45">
        <v>5</v>
      </c>
      <c r="G45">
        <v>3943418</v>
      </c>
      <c r="H45">
        <f t="shared" si="13"/>
        <v>2203491</v>
      </c>
      <c r="I45">
        <f t="shared" si="14"/>
        <v>0.6797813978081324</v>
      </c>
      <c r="L45">
        <v>5</v>
      </c>
      <c r="M45">
        <v>1115521</v>
      </c>
      <c r="N45">
        <f t="shared" si="15"/>
        <v>1023167.3855421686</v>
      </c>
      <c r="R45">
        <v>5</v>
      </c>
      <c r="S45">
        <v>2273894</v>
      </c>
      <c r="T45">
        <f t="shared" si="16"/>
        <v>1925469</v>
      </c>
      <c r="U45">
        <f t="shared" si="17"/>
        <v>0.65300320156157943</v>
      </c>
    </row>
    <row r="46" spans="1:21" x14ac:dyDescent="0.2">
      <c r="A46">
        <v>6</v>
      </c>
      <c r="B46">
        <v>1181071</v>
      </c>
      <c r="C46">
        <f t="shared" si="12"/>
        <v>736422.98888888885</v>
      </c>
      <c r="F46">
        <v>6</v>
      </c>
      <c r="G46">
        <v>4103986</v>
      </c>
      <c r="H46">
        <f t="shared" si="13"/>
        <v>2364059</v>
      </c>
      <c r="I46">
        <f t="shared" si="14"/>
        <v>0.76248112663515311</v>
      </c>
      <c r="L46">
        <v>6</v>
      </c>
      <c r="M46">
        <v>867348</v>
      </c>
      <c r="N46">
        <f t="shared" si="15"/>
        <v>774994.38554216863</v>
      </c>
      <c r="R46">
        <v>6</v>
      </c>
      <c r="S46">
        <v>2212591</v>
      </c>
      <c r="T46">
        <f t="shared" si="16"/>
        <v>1864166</v>
      </c>
      <c r="U46">
        <f t="shared" si="17"/>
        <v>0.70634812882622144</v>
      </c>
    </row>
    <row r="47" spans="1:21" x14ac:dyDescent="0.2">
      <c r="A47">
        <v>7</v>
      </c>
      <c r="B47">
        <v>942135</v>
      </c>
      <c r="C47">
        <f t="shared" si="12"/>
        <v>497486.98888888891</v>
      </c>
      <c r="F47">
        <v>7</v>
      </c>
      <c r="G47">
        <v>4258665</v>
      </c>
      <c r="H47">
        <f t="shared" si="13"/>
        <v>2518738</v>
      </c>
      <c r="I47">
        <f t="shared" si="14"/>
        <v>0.83506303716681551</v>
      </c>
      <c r="L47">
        <v>7</v>
      </c>
      <c r="M47">
        <v>544250</v>
      </c>
      <c r="N47">
        <f t="shared" si="15"/>
        <v>451896.38554216869</v>
      </c>
      <c r="R47">
        <v>7</v>
      </c>
      <c r="S47">
        <v>2327047</v>
      </c>
      <c r="T47">
        <f t="shared" si="16"/>
        <v>1978622</v>
      </c>
      <c r="U47">
        <f t="shared" si="17"/>
        <v>0.81407407233359996</v>
      </c>
    </row>
    <row r="48" spans="1:21" x14ac:dyDescent="0.2">
      <c r="A48">
        <v>8</v>
      </c>
      <c r="B48">
        <v>787625</v>
      </c>
      <c r="C48">
        <f t="shared" si="12"/>
        <v>342976.98888888891</v>
      </c>
      <c r="F48">
        <v>8</v>
      </c>
      <c r="G48">
        <v>4341153</v>
      </c>
      <c r="H48">
        <f t="shared" si="13"/>
        <v>2601226</v>
      </c>
      <c r="I48">
        <f t="shared" si="14"/>
        <v>0.88350769624810244</v>
      </c>
      <c r="L48">
        <v>8</v>
      </c>
      <c r="M48">
        <v>349406</v>
      </c>
      <c r="N48">
        <f t="shared" si="15"/>
        <v>257052.38554216869</v>
      </c>
      <c r="R48">
        <v>8</v>
      </c>
      <c r="S48">
        <v>2334414</v>
      </c>
      <c r="T48">
        <f t="shared" si="16"/>
        <v>1985989</v>
      </c>
      <c r="U48">
        <f t="shared" si="17"/>
        <v>0.88540007010167754</v>
      </c>
    </row>
    <row r="49" spans="1:21" x14ac:dyDescent="0.2">
      <c r="A49">
        <v>9</v>
      </c>
      <c r="B49">
        <v>685972</v>
      </c>
      <c r="C49">
        <f t="shared" si="12"/>
        <v>241323.98888888891</v>
      </c>
      <c r="F49">
        <v>9</v>
      </c>
      <c r="G49">
        <v>4369073</v>
      </c>
      <c r="H49">
        <f t="shared" si="13"/>
        <v>2629146</v>
      </c>
      <c r="I49">
        <f t="shared" si="14"/>
        <v>0.91592875388942785</v>
      </c>
      <c r="L49">
        <v>9</v>
      </c>
      <c r="M49">
        <v>256334</v>
      </c>
      <c r="N49">
        <f t="shared" si="15"/>
        <v>163980.38554216869</v>
      </c>
      <c r="R49">
        <v>9</v>
      </c>
      <c r="S49">
        <v>2441002</v>
      </c>
      <c r="T49">
        <f t="shared" si="16"/>
        <v>2092577</v>
      </c>
      <c r="U49">
        <f t="shared" si="17"/>
        <v>0.92733161292826138</v>
      </c>
    </row>
    <row r="50" spans="1:21" x14ac:dyDescent="0.2">
      <c r="A50">
        <v>10</v>
      </c>
      <c r="B50">
        <v>577105</v>
      </c>
      <c r="C50">
        <f t="shared" si="12"/>
        <v>132456.98888888891</v>
      </c>
      <c r="F50">
        <v>10</v>
      </c>
      <c r="G50">
        <v>4106554</v>
      </c>
      <c r="H50">
        <f t="shared" si="13"/>
        <v>2366627</v>
      </c>
      <c r="I50">
        <f t="shared" si="14"/>
        <v>0.94699778419700875</v>
      </c>
      <c r="L50">
        <v>10</v>
      </c>
      <c r="M50">
        <v>214749</v>
      </c>
      <c r="N50">
        <f t="shared" si="15"/>
        <v>122395.38554216867</v>
      </c>
      <c r="R50">
        <v>10</v>
      </c>
      <c r="S50">
        <v>2349302</v>
      </c>
      <c r="T50">
        <f t="shared" si="16"/>
        <v>2000877</v>
      </c>
      <c r="U50">
        <f t="shared" si="17"/>
        <v>0.94235530665985867</v>
      </c>
    </row>
    <row r="51" spans="1:21" x14ac:dyDescent="0.2">
      <c r="A51" t="s">
        <v>16</v>
      </c>
      <c r="B51">
        <v>920</v>
      </c>
      <c r="C51" t="s">
        <v>17</v>
      </c>
      <c r="D51">
        <f>G41/G51*B51</f>
        <v>444648.01111111109</v>
      </c>
      <c r="F51" t="s">
        <v>16</v>
      </c>
      <c r="G51">
        <v>3600</v>
      </c>
      <c r="L51" t="s">
        <v>16</v>
      </c>
      <c r="M51">
        <v>880</v>
      </c>
      <c r="N51" t="s">
        <v>17</v>
      </c>
      <c r="O51">
        <f>S41/S51*M51</f>
        <v>92353.614457831325</v>
      </c>
      <c r="R51" t="s">
        <v>16</v>
      </c>
      <c r="S51">
        <v>3320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2019-08-06T23:51:43Z</dcterms:created>
  <dcterms:modified xsi:type="dcterms:W3CDTF">2020-03-23T19:36:12Z</dcterms:modified>
</cp:coreProperties>
</file>